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c907730d4767cc6/SYLF/Till hemsidan/"/>
    </mc:Choice>
  </mc:AlternateContent>
  <xr:revisionPtr revIDLastSave="0" documentId="8_{0744D1F8-EDE9-43CF-A7F4-CC14E4CEC9EF}" xr6:coauthVersionLast="47" xr6:coauthVersionMax="47" xr10:uidLastSave="{00000000-0000-0000-0000-000000000000}"/>
  <bookViews>
    <workbookView xWindow="3036" yWindow="3036" windowWidth="17280" windowHeight="8880" activeTab="1" xr2:uid="{2EA6336F-2B09-4B37-81E2-472DE6541458}"/>
  </bookViews>
  <sheets>
    <sheet name="Blad1" sheetId="1" r:id="rId1"/>
    <sheet name="Blad2" sheetId="2" r:id="rId2"/>
    <sheet name="Blad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1" i="2" l="1"/>
  <c r="I19" i="1"/>
  <c r="I20" i="1"/>
  <c r="I29" i="1"/>
  <c r="I28" i="1"/>
  <c r="E27" i="1"/>
  <c r="I27" i="1" s="1"/>
  <c r="I26" i="1"/>
  <c r="I25" i="1"/>
  <c r="I24" i="1"/>
  <c r="E24" i="1"/>
  <c r="E23" i="1"/>
  <c r="I23" i="1" s="1"/>
  <c r="E22" i="1"/>
  <c r="I22" i="1" s="1"/>
  <c r="E21" i="1"/>
  <c r="I21" i="1" s="1"/>
  <c r="E19" i="1"/>
  <c r="E31" i="1" s="1"/>
  <c r="G12" i="1"/>
  <c r="E10" i="1"/>
  <c r="E9" i="1"/>
  <c r="I31" i="1" l="1"/>
  <c r="E12" i="1"/>
  <c r="E33" i="1" s="1"/>
  <c r="I33" i="1" l="1"/>
</calcChain>
</file>

<file path=xl/sharedStrings.xml><?xml version="1.0" encoding="utf-8"?>
<sst xmlns="http://schemas.openxmlformats.org/spreadsheetml/2006/main" count="73" uniqueCount="47">
  <si>
    <t>Intäkter</t>
  </si>
  <si>
    <t>Budget</t>
  </si>
  <si>
    <t>Resultat</t>
  </si>
  <si>
    <t>Diff mot budget</t>
  </si>
  <si>
    <t>Referensnummer</t>
  </si>
  <si>
    <t>Medlemintäkter</t>
  </si>
  <si>
    <t>Ränteintäkter</t>
  </si>
  <si>
    <t>E</t>
  </si>
  <si>
    <t>Övrigt</t>
  </si>
  <si>
    <t>Totalt</t>
  </si>
  <si>
    <t>Utgifter</t>
  </si>
  <si>
    <t>Mötesmat</t>
  </si>
  <si>
    <t>Styrelsemiddagar</t>
  </si>
  <si>
    <t>VG-gemensamma möten</t>
  </si>
  <si>
    <t>SYLF Fullmäktigemöte</t>
  </si>
  <si>
    <t>SYLF Representatskapet</t>
  </si>
  <si>
    <t>Transport</t>
  </si>
  <si>
    <t>Medlemsaktiviteter</t>
  </si>
  <si>
    <t>Rektrytering/Introduktion</t>
  </si>
  <si>
    <t>Namnskyltar AT-läkare</t>
  </si>
  <si>
    <t>Årsmöte</t>
  </si>
  <si>
    <t>Bankavgifter</t>
  </si>
  <si>
    <t>Kontobalanser</t>
  </si>
  <si>
    <t>Företagskontot</t>
  </si>
  <si>
    <t>Differens</t>
  </si>
  <si>
    <t>Sjuhäradskontot</t>
  </si>
  <si>
    <t>Summa differens</t>
  </si>
  <si>
    <t>Resultaträkning SYLF SÄS 2022</t>
  </si>
  <si>
    <t>A B C D</t>
  </si>
  <si>
    <t>VG-gemensamma möten, VGAS</t>
  </si>
  <si>
    <t>Budget SYLF SÄS 2023</t>
  </si>
  <si>
    <t>Antal medlemmar i SYLF SÄ 2022-01-31</t>
  </si>
  <si>
    <t>257 st</t>
  </si>
  <si>
    <t>Antal medlemmar i SYLF SÄ 2022-08-09</t>
  </si>
  <si>
    <t>249 st</t>
  </si>
  <si>
    <t>12, 24</t>
  </si>
  <si>
    <t xml:space="preserve">8, 9, 10, 12, </t>
  </si>
  <si>
    <t>Transport (OBS ej till FUM)</t>
  </si>
  <si>
    <t xml:space="preserve">Vid slutet av räkenskapsåret hade de andra VGAS föreningarna ännu inte betalat sin del av summan på 1277 kr för mötesmaten vid VGAS mötet i 28 mars enligt solidarisk betalning </t>
  </si>
  <si>
    <t>Aktiviteter utförda under 2022 men betalda innan 4 januari 2023 är medräknade i resultatet</t>
  </si>
  <si>
    <t>6, 21, 27</t>
  </si>
  <si>
    <t>5, 11, 14, 16, 20, 26</t>
  </si>
  <si>
    <t>Kontobalans 2022-01-19</t>
  </si>
  <si>
    <t>Kontobalans 2023-01-04</t>
  </si>
  <si>
    <t>3, 4, 7, 8, 10, 13, 15, 17, 18, 19, 22, 25, 28</t>
  </si>
  <si>
    <t>Kontobalans 2022-01-01</t>
  </si>
  <si>
    <t>Kontobalans 2022-12-31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</si>
</sst>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">
    <xf numFmtId="0" fontId="0" fillId="0" borderId="0" xfId="0"/>
  </cellXfs>
  <cellStyles count="2">
    <cellStyle name="Normal" xfId="0" builtinId="0"/>
    <cellStyle name="Normal 2" xfId="1" xr:uid="{A1EF9623-262C-4F2D-9A8F-745B9B96C13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993B7F-EA9E-4DB9-931F-84CFD6FF6A30}">
  <dimension ref="C3:K52"/>
  <sheetViews>
    <sheetView topLeftCell="A14" workbookViewId="0">
      <selection activeCell="I42" sqref="I42"/>
    </sheetView>
  </sheetViews>
  <sheetFormatPr defaultRowHeight="14.4" x14ac:dyDescent="0.3"/>
  <cols>
    <col min="4" max="4" width="20.21875" customWidth="1"/>
    <col min="5" max="5" width="11.88671875" customWidth="1"/>
  </cols>
  <sheetData>
    <row r="3" spans="3:11" x14ac:dyDescent="0.3">
      <c r="C3" t="s">
        <v>27</v>
      </c>
    </row>
    <row r="6" spans="3:11" x14ac:dyDescent="0.3">
      <c r="C6" t="s">
        <v>0</v>
      </c>
      <c r="E6" t="s">
        <v>1</v>
      </c>
      <c r="G6" t="s">
        <v>2</v>
      </c>
      <c r="I6" t="s">
        <v>3</v>
      </c>
      <c r="K6" t="s">
        <v>4</v>
      </c>
    </row>
    <row r="8" spans="3:11" x14ac:dyDescent="0.3">
      <c r="C8" t="s">
        <v>5</v>
      </c>
      <c r="E8">
        <v>35500</v>
      </c>
      <c r="G8">
        <v>33236.5</v>
      </c>
      <c r="I8">
        <v>-2263.5</v>
      </c>
      <c r="K8" t="s">
        <v>28</v>
      </c>
    </row>
    <row r="9" spans="3:11" x14ac:dyDescent="0.3">
      <c r="C9" t="s">
        <v>6</v>
      </c>
      <c r="E9">
        <f>100</f>
        <v>100</v>
      </c>
      <c r="G9">
        <v>361.93</v>
      </c>
      <c r="I9">
        <v>261.93</v>
      </c>
      <c r="K9" t="s">
        <v>7</v>
      </c>
    </row>
    <row r="10" spans="3:11" x14ac:dyDescent="0.3">
      <c r="C10" t="s">
        <v>8</v>
      </c>
      <c r="E10">
        <f>0</f>
        <v>0</v>
      </c>
      <c r="G10">
        <v>0</v>
      </c>
      <c r="I10">
        <v>0</v>
      </c>
    </row>
    <row r="12" spans="3:11" x14ac:dyDescent="0.3">
      <c r="C12" t="s">
        <v>9</v>
      </c>
      <c r="E12">
        <f>SUM(E8:E11)</f>
        <v>35600</v>
      </c>
      <c r="G12">
        <f>SUM(G8:G11)</f>
        <v>33598.43</v>
      </c>
      <c r="I12">
        <v>-2001.57</v>
      </c>
    </row>
    <row r="16" spans="3:11" x14ac:dyDescent="0.3">
      <c r="C16" t="s">
        <v>10</v>
      </c>
      <c r="E16" t="s">
        <v>1</v>
      </c>
      <c r="G16" t="s">
        <v>2</v>
      </c>
      <c r="I16" t="s">
        <v>3</v>
      </c>
      <c r="K16" t="s">
        <v>4</v>
      </c>
    </row>
    <row r="18" spans="3:11" x14ac:dyDescent="0.3">
      <c r="C18" t="s">
        <v>11</v>
      </c>
      <c r="E18">
        <v>6000</v>
      </c>
      <c r="G18">
        <v>6681</v>
      </c>
      <c r="I18">
        <v>748</v>
      </c>
      <c r="K18" t="s">
        <v>44</v>
      </c>
    </row>
    <row r="19" spans="3:11" x14ac:dyDescent="0.3">
      <c r="C19" t="s">
        <v>12</v>
      </c>
      <c r="E19">
        <f>5000</f>
        <v>5000</v>
      </c>
      <c r="G19">
        <v>1580</v>
      </c>
      <c r="I19">
        <f>-SUM(E19-G19)</f>
        <v>-3420</v>
      </c>
      <c r="K19" t="s">
        <v>35</v>
      </c>
    </row>
    <row r="20" spans="3:11" x14ac:dyDescent="0.3">
      <c r="C20" t="s">
        <v>13</v>
      </c>
      <c r="E20">
        <v>6000</v>
      </c>
      <c r="G20">
        <v>1277</v>
      </c>
      <c r="I20">
        <f>-SUM(E20-G20)</f>
        <v>-4723</v>
      </c>
      <c r="K20">
        <v>8</v>
      </c>
    </row>
    <row r="21" spans="3:11" x14ac:dyDescent="0.3">
      <c r="C21" t="s">
        <v>14</v>
      </c>
      <c r="E21">
        <f>5000</f>
        <v>5000</v>
      </c>
      <c r="G21">
        <v>4846</v>
      </c>
      <c r="I21">
        <f t="shared" ref="I21:I29" si="0">-SUM(E21-G21)</f>
        <v>-154</v>
      </c>
      <c r="K21">
        <v>23</v>
      </c>
    </row>
    <row r="22" spans="3:11" x14ac:dyDescent="0.3">
      <c r="C22" t="s">
        <v>15</v>
      </c>
      <c r="E22">
        <f>4000</f>
        <v>4000</v>
      </c>
      <c r="I22">
        <f t="shared" si="0"/>
        <v>-4000</v>
      </c>
    </row>
    <row r="23" spans="3:11" x14ac:dyDescent="0.3">
      <c r="C23" t="s">
        <v>37</v>
      </c>
      <c r="E23">
        <f>1000</f>
        <v>1000</v>
      </c>
      <c r="G23">
        <v>797</v>
      </c>
      <c r="I23">
        <f t="shared" si="0"/>
        <v>-203</v>
      </c>
      <c r="K23" t="s">
        <v>36</v>
      </c>
    </row>
    <row r="24" spans="3:11" x14ac:dyDescent="0.3">
      <c r="C24" t="s">
        <v>17</v>
      </c>
      <c r="E24">
        <f>10000</f>
        <v>10000</v>
      </c>
      <c r="G24">
        <v>7167</v>
      </c>
      <c r="I24">
        <f t="shared" si="0"/>
        <v>-2833</v>
      </c>
      <c r="K24" t="s">
        <v>40</v>
      </c>
    </row>
    <row r="25" spans="3:11" x14ac:dyDescent="0.3">
      <c r="C25" t="s">
        <v>18</v>
      </c>
      <c r="E25">
        <v>7000</v>
      </c>
      <c r="G25">
        <v>7460</v>
      </c>
      <c r="I25">
        <f t="shared" si="0"/>
        <v>460</v>
      </c>
      <c r="K25" t="s">
        <v>41</v>
      </c>
    </row>
    <row r="26" spans="3:11" x14ac:dyDescent="0.3">
      <c r="C26" t="s">
        <v>19</v>
      </c>
      <c r="E26">
        <v>0</v>
      </c>
      <c r="G26">
        <v>0</v>
      </c>
      <c r="I26">
        <f t="shared" si="0"/>
        <v>0</v>
      </c>
    </row>
    <row r="27" spans="3:11" x14ac:dyDescent="0.3">
      <c r="C27" t="s">
        <v>20</v>
      </c>
      <c r="E27">
        <f>1500</f>
        <v>1500</v>
      </c>
      <c r="G27">
        <v>1470</v>
      </c>
      <c r="I27">
        <f t="shared" si="0"/>
        <v>-30</v>
      </c>
      <c r="K27">
        <v>2</v>
      </c>
    </row>
    <row r="28" spans="3:11" x14ac:dyDescent="0.3">
      <c r="C28" t="s">
        <v>21</v>
      </c>
      <c r="E28">
        <v>1000</v>
      </c>
      <c r="G28">
        <v>993</v>
      </c>
      <c r="I28">
        <f t="shared" si="0"/>
        <v>-7</v>
      </c>
      <c r="K28">
        <v>1</v>
      </c>
    </row>
    <row r="29" spans="3:11" x14ac:dyDescent="0.3">
      <c r="C29" t="s">
        <v>8</v>
      </c>
      <c r="I29">
        <f t="shared" si="0"/>
        <v>0</v>
      </c>
    </row>
    <row r="31" spans="3:11" x14ac:dyDescent="0.3">
      <c r="C31" t="s">
        <v>9</v>
      </c>
      <c r="E31">
        <f>SUM(E18:E29)</f>
        <v>46500</v>
      </c>
      <c r="G31">
        <v>32271</v>
      </c>
      <c r="I31">
        <f>-SUM(E31-G31)</f>
        <v>-14229</v>
      </c>
    </row>
    <row r="33" spans="3:9" x14ac:dyDescent="0.3">
      <c r="C33" t="s">
        <v>2</v>
      </c>
      <c r="E33">
        <f>SUM(E12-E31)</f>
        <v>-10900</v>
      </c>
      <c r="G33">
        <v>965.5</v>
      </c>
      <c r="I33">
        <f>-SUM(E33-G33)</f>
        <v>11865.5</v>
      </c>
    </row>
    <row r="35" spans="3:9" x14ac:dyDescent="0.3">
      <c r="C35" t="s">
        <v>22</v>
      </c>
    </row>
    <row r="37" spans="3:9" x14ac:dyDescent="0.3">
      <c r="C37" t="s">
        <v>23</v>
      </c>
    </row>
    <row r="38" spans="3:9" x14ac:dyDescent="0.3">
      <c r="C38" t="s">
        <v>42</v>
      </c>
      <c r="E38">
        <v>140357.20000000001</v>
      </c>
    </row>
    <row r="39" spans="3:9" x14ac:dyDescent="0.3">
      <c r="C39" t="s">
        <v>43</v>
      </c>
      <c r="E39">
        <v>141322.70000000001</v>
      </c>
    </row>
    <row r="41" spans="3:9" x14ac:dyDescent="0.3">
      <c r="C41" t="s">
        <v>24</v>
      </c>
    </row>
    <row r="43" spans="3:9" x14ac:dyDescent="0.3">
      <c r="C43" t="s">
        <v>25</v>
      </c>
    </row>
    <row r="44" spans="3:9" x14ac:dyDescent="0.3">
      <c r="C44" t="s">
        <v>45</v>
      </c>
      <c r="E44">
        <v>101796.93</v>
      </c>
    </row>
    <row r="45" spans="3:9" x14ac:dyDescent="0.3">
      <c r="C45" t="s">
        <v>46</v>
      </c>
      <c r="E45">
        <v>102158.89</v>
      </c>
    </row>
    <row r="47" spans="3:9" x14ac:dyDescent="0.3">
      <c r="C47" t="s">
        <v>24</v>
      </c>
    </row>
    <row r="49" spans="3:3" x14ac:dyDescent="0.3">
      <c r="C49" t="s">
        <v>26</v>
      </c>
    </row>
    <row r="51" spans="3:3" x14ac:dyDescent="0.3">
      <c r="C51" t="s">
        <v>39</v>
      </c>
    </row>
    <row r="52" spans="3:3" x14ac:dyDescent="0.3">
      <c r="C52" t="s">
        <v>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15240E-0589-48DC-B00E-32C346F853E2}">
  <dimension ref="B4:D33"/>
  <sheetViews>
    <sheetView tabSelected="1" topLeftCell="A23" workbookViewId="0">
      <selection activeCell="H25" sqref="H25"/>
    </sheetView>
  </sheetViews>
  <sheetFormatPr defaultRowHeight="14.4" x14ac:dyDescent="0.3"/>
  <sheetData>
    <row r="4" spans="2:4" x14ac:dyDescent="0.3">
      <c r="B4" t="s">
        <v>30</v>
      </c>
    </row>
    <row r="6" spans="2:4" x14ac:dyDescent="0.3">
      <c r="B6" t="s">
        <v>0</v>
      </c>
    </row>
    <row r="8" spans="2:4" x14ac:dyDescent="0.3">
      <c r="B8" t="s">
        <v>5</v>
      </c>
      <c r="D8">
        <v>35500</v>
      </c>
    </row>
    <row r="9" spans="2:4" x14ac:dyDescent="0.3">
      <c r="B9" t="s">
        <v>6</v>
      </c>
      <c r="D9">
        <v>300</v>
      </c>
    </row>
    <row r="10" spans="2:4" x14ac:dyDescent="0.3">
      <c r="B10" t="s">
        <v>8</v>
      </c>
      <c r="D10">
        <v>0</v>
      </c>
    </row>
    <row r="12" spans="2:4" x14ac:dyDescent="0.3">
      <c r="B12" t="s">
        <v>9</v>
      </c>
      <c r="D12">
        <v>35800</v>
      </c>
    </row>
    <row r="16" spans="2:4" x14ac:dyDescent="0.3">
      <c r="B16" t="s">
        <v>10</v>
      </c>
    </row>
    <row r="18" spans="2:4" x14ac:dyDescent="0.3">
      <c r="B18" t="s">
        <v>11</v>
      </c>
      <c r="D18">
        <v>7000</v>
      </c>
    </row>
    <row r="19" spans="2:4" x14ac:dyDescent="0.3">
      <c r="B19" t="s">
        <v>12</v>
      </c>
      <c r="D19">
        <v>5000</v>
      </c>
    </row>
    <row r="20" spans="2:4" x14ac:dyDescent="0.3">
      <c r="B20" t="s">
        <v>29</v>
      </c>
      <c r="D20">
        <v>6000</v>
      </c>
    </row>
    <row r="21" spans="2:4" x14ac:dyDescent="0.3">
      <c r="B21" t="s">
        <v>14</v>
      </c>
      <c r="D21">
        <v>5000</v>
      </c>
    </row>
    <row r="22" spans="2:4" x14ac:dyDescent="0.3">
      <c r="B22" t="s">
        <v>15</v>
      </c>
      <c r="D22">
        <v>4000</v>
      </c>
    </row>
    <row r="23" spans="2:4" x14ac:dyDescent="0.3">
      <c r="B23" t="s">
        <v>16</v>
      </c>
      <c r="D23">
        <v>1000</v>
      </c>
    </row>
    <row r="24" spans="2:4" x14ac:dyDescent="0.3">
      <c r="B24" t="s">
        <v>17</v>
      </c>
      <c r="D24">
        <v>10000</v>
      </c>
    </row>
    <row r="25" spans="2:4" x14ac:dyDescent="0.3">
      <c r="B25" t="s">
        <v>18</v>
      </c>
      <c r="D25">
        <v>8000</v>
      </c>
    </row>
    <row r="26" spans="2:4" x14ac:dyDescent="0.3">
      <c r="B26" t="s">
        <v>19</v>
      </c>
      <c r="D26">
        <v>0</v>
      </c>
    </row>
    <row r="27" spans="2:4" x14ac:dyDescent="0.3">
      <c r="B27" t="s">
        <v>20</v>
      </c>
      <c r="D27">
        <v>1500</v>
      </c>
    </row>
    <row r="28" spans="2:4" x14ac:dyDescent="0.3">
      <c r="B28" t="s">
        <v>21</v>
      </c>
      <c r="D28">
        <v>1000</v>
      </c>
    </row>
    <row r="29" spans="2:4" x14ac:dyDescent="0.3">
      <c r="B29" t="s">
        <v>8</v>
      </c>
    </row>
    <row r="31" spans="2:4" x14ac:dyDescent="0.3">
      <c r="B31" t="s">
        <v>9</v>
      </c>
      <c r="D31">
        <f>SUM(D18:D28)</f>
        <v>48500</v>
      </c>
    </row>
    <row r="33" spans="2:4" x14ac:dyDescent="0.3">
      <c r="B33" t="s">
        <v>2</v>
      </c>
      <c r="D33">
        <v>-12700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AFCAD8-7A7A-4A6F-B668-14CB77C5DE6F}">
  <dimension ref="B2:F4"/>
  <sheetViews>
    <sheetView workbookViewId="0">
      <selection activeCell="H4" sqref="H4"/>
    </sheetView>
  </sheetViews>
  <sheetFormatPr defaultRowHeight="14.4" x14ac:dyDescent="0.3"/>
  <sheetData>
    <row r="2" spans="2:6" x14ac:dyDescent="0.3">
      <c r="B2" t="s">
        <v>31</v>
      </c>
      <c r="F2" t="s">
        <v>32</v>
      </c>
    </row>
    <row r="4" spans="2:6" x14ac:dyDescent="0.3">
      <c r="B4" t="s">
        <v>33</v>
      </c>
      <c r="F4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Lovisa Mybeck</dc:creator>
  <cp:lastModifiedBy>Sara Simfors</cp:lastModifiedBy>
  <dcterms:created xsi:type="dcterms:W3CDTF">2023-01-08T11:46:10Z</dcterms:created>
  <dcterms:modified xsi:type="dcterms:W3CDTF">2023-01-10T18:54:47Z</dcterms:modified>
</cp:coreProperties>
</file>